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Товарный чек" sheetId="1" r:id="rId1"/>
    <sheet name="Накладная" sheetId="2" r:id="rId2"/>
    <sheet name="Шаблон" sheetId="3" r:id="rId3"/>
    <sheet name="Номенклатура" sheetId="4" r:id="rId4"/>
  </sheets>
  <definedNames>
    <definedName name="Номенклатура">OFFSET('Номенклатура'!$A$2,0,0,COUNTA('Номенклатура'!$A:$A)-1,1)</definedName>
  </definedNames>
  <calcPr fullCalcOnLoad="1" refMode="R1C1"/>
</workbook>
</file>

<file path=xl/sharedStrings.xml><?xml version="1.0" encoding="utf-8"?>
<sst xmlns="http://schemas.openxmlformats.org/spreadsheetml/2006/main" count="64" uniqueCount="27">
  <si>
    <t>№</t>
  </si>
  <si>
    <t>Товарный чек №</t>
  </si>
  <si>
    <t>от</t>
  </si>
  <si>
    <t>Ед. изм.</t>
  </si>
  <si>
    <t>Наименование товара</t>
  </si>
  <si>
    <t>Беляш</t>
  </si>
  <si>
    <t>Лаваш</t>
  </si>
  <si>
    <t>Лепешка сметанная</t>
  </si>
  <si>
    <t>Пирожок с картошкой</t>
  </si>
  <si>
    <t>Пирожок с луком и яйцом</t>
  </si>
  <si>
    <t>Пирожок с повидлом</t>
  </si>
  <si>
    <t>Самса</t>
  </si>
  <si>
    <t>Хот-дог</t>
  </si>
  <si>
    <t>шт</t>
  </si>
  <si>
    <t>Кол-во</t>
  </si>
  <si>
    <t>Цена</t>
  </si>
  <si>
    <t>Сумма</t>
  </si>
  <si>
    <t>Итого:</t>
  </si>
  <si>
    <t>До 7 разрядов</t>
  </si>
  <si>
    <t>Вход</t>
  </si>
  <si>
    <t>Выход</t>
  </si>
  <si>
    <t>Продавец  ____________</t>
  </si>
  <si>
    <t>Чебурек</t>
  </si>
  <si>
    <t>Накладная №</t>
  </si>
  <si>
    <t>Сдал  ____________</t>
  </si>
  <si>
    <t>Принял  ____________</t>
  </si>
  <si>
    <t>Наименование организации или ИП, ИНН (можно добавить адрес, телефон)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</si>
</sst>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####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11" xfId="0" applyFont="1" applyBorder="1" applyAlignment="1">
      <alignment horizontal="center"/>
    </xf>
    <xf numFmtId="14" fontId="26" fillId="0" borderId="11" xfId="0" applyNumberFormat="1" applyFont="1" applyBorder="1" applyAlignment="1">
      <alignment/>
    </xf>
    <xf numFmtId="49" fontId="0" fillId="0" borderId="10" xfId="0" applyNumberFormat="1" applyBorder="1" applyAlignment="1">
      <alignment horizontal="left" wrapText="1"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26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26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64" fontId="0" fillId="0" borderId="12" xfId="0" applyNumberFormat="1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2" fontId="0" fillId="35" borderId="10" xfId="0" applyNumberFormat="1" applyFill="1" applyBorder="1" applyAlignment="1">
      <alignment/>
    </xf>
    <xf numFmtId="0" fontId="26" fillId="7" borderId="10" xfId="0" applyFont="1" applyFill="1" applyBorder="1" applyAlignment="1">
      <alignment horizontal="center" vertical="center"/>
    </xf>
    <xf numFmtId="1" fontId="0" fillId="7" borderId="10" xfId="0" applyNumberFormat="1" applyFill="1" applyBorder="1" applyAlignment="1">
      <alignment horizontal="center"/>
    </xf>
    <xf numFmtId="2" fontId="26" fillId="7" borderId="10" xfId="0" applyNumberFormat="1" applyFont="1" applyFill="1" applyBorder="1" applyAlignment="1">
      <alignment horizontal="center" vertical="center"/>
    </xf>
    <xf numFmtId="2" fontId="0" fillId="7" borderId="10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0" fillId="33" borderId="14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7" borderId="10" xfId="0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4.00390625" style="0" customWidth="1"/>
    <col min="3" max="3" width="5.8515625" style="0" customWidth="1"/>
    <col min="4" max="4" width="3.8515625" style="0" customWidth="1"/>
    <col min="5" max="5" width="11.421875" style="0" customWidth="1"/>
    <col min="6" max="6" width="10.28125" style="0" customWidth="1"/>
    <col min="7" max="7" width="13.8515625" style="0" customWidth="1"/>
  </cols>
  <sheetData>
    <row r="1" spans="2:5" s="15" customFormat="1" ht="15">
      <c r="B1" s="5" t="s">
        <v>1</v>
      </c>
      <c r="C1" s="6"/>
      <c r="D1" s="4" t="s">
        <v>2</v>
      </c>
      <c r="E1" s="7"/>
    </row>
    <row r="2" s="15" customFormat="1" ht="6" customHeight="1"/>
    <row r="3" spans="1:7" s="15" customFormat="1" ht="18.75" customHeight="1">
      <c r="A3" s="35"/>
      <c r="B3" s="35"/>
      <c r="C3" s="35"/>
      <c r="D3" s="35"/>
      <c r="E3" s="35"/>
      <c r="F3" s="35"/>
      <c r="G3" s="35"/>
    </row>
    <row r="4" s="15" customFormat="1" ht="15" customHeight="1"/>
    <row r="5" spans="1:7" s="15" customFormat="1" ht="15">
      <c r="A5" s="1" t="s">
        <v>0</v>
      </c>
      <c r="B5" s="1" t="s">
        <v>4</v>
      </c>
      <c r="C5" s="36" t="s">
        <v>3</v>
      </c>
      <c r="D5" s="36"/>
      <c r="E5" s="1" t="s">
        <v>14</v>
      </c>
      <c r="F5" s="11" t="s">
        <v>15</v>
      </c>
      <c r="G5" s="11" t="s">
        <v>16</v>
      </c>
    </row>
    <row r="6" spans="1:7" s="15" customFormat="1" ht="15">
      <c r="A6" s="2"/>
      <c r="B6" s="8"/>
      <c r="C6" s="34"/>
      <c r="D6" s="34"/>
      <c r="E6" s="10"/>
      <c r="F6" s="12"/>
      <c r="G6" s="12"/>
    </row>
    <row r="7" spans="1:7" s="15" customFormat="1" ht="15">
      <c r="A7" s="2"/>
      <c r="B7" s="8"/>
      <c r="C7" s="34"/>
      <c r="D7" s="34"/>
      <c r="E7" s="10"/>
      <c r="F7" s="12"/>
      <c r="G7" s="12"/>
    </row>
    <row r="8" spans="1:7" s="15" customFormat="1" ht="15" customHeight="1">
      <c r="A8" s="2"/>
      <c r="B8" s="8"/>
      <c r="C8" s="34"/>
      <c r="D8" s="34"/>
      <c r="E8" s="10"/>
      <c r="F8" s="12"/>
      <c r="G8" s="12"/>
    </row>
    <row r="9" spans="1:7" s="15" customFormat="1" ht="15" customHeight="1">
      <c r="A9" s="2"/>
      <c r="B9" s="8"/>
      <c r="C9" s="34"/>
      <c r="D9" s="34"/>
      <c r="E9" s="10"/>
      <c r="F9" s="12"/>
      <c r="G9" s="12"/>
    </row>
    <row r="10" spans="1:7" s="15" customFormat="1" ht="15" customHeight="1">
      <c r="A10" s="2"/>
      <c r="B10" s="8"/>
      <c r="C10" s="34"/>
      <c r="D10" s="34"/>
      <c r="E10" s="10"/>
      <c r="F10" s="12"/>
      <c r="G10" s="12"/>
    </row>
    <row r="11" spans="1:7" s="15" customFormat="1" ht="15" customHeight="1">
      <c r="A11" s="2"/>
      <c r="B11" s="8"/>
      <c r="C11" s="34"/>
      <c r="D11" s="34"/>
      <c r="E11" s="10"/>
      <c r="F11" s="12"/>
      <c r="G11" s="12"/>
    </row>
    <row r="12" spans="1:7" s="15" customFormat="1" ht="15">
      <c r="A12" s="2"/>
      <c r="B12" s="8"/>
      <c r="C12" s="34"/>
      <c r="D12" s="34"/>
      <c r="E12" s="10"/>
      <c r="F12" s="12"/>
      <c r="G12" s="12"/>
    </row>
    <row r="13" spans="1:7" s="15" customFormat="1" ht="15">
      <c r="A13" s="2"/>
      <c r="B13" s="8"/>
      <c r="C13" s="34"/>
      <c r="D13" s="34"/>
      <c r="E13" s="10"/>
      <c r="F13" s="12"/>
      <c r="G13" s="12"/>
    </row>
    <row r="14" spans="1:7" s="15" customFormat="1" ht="15">
      <c r="A14" s="2"/>
      <c r="B14" s="8"/>
      <c r="C14" s="34"/>
      <c r="D14" s="34"/>
      <c r="E14" s="10"/>
      <c r="F14" s="12"/>
      <c r="G14" s="12"/>
    </row>
    <row r="15" spans="1:7" s="15" customFormat="1" ht="15">
      <c r="A15" s="2"/>
      <c r="B15" s="8"/>
      <c r="C15" s="34"/>
      <c r="D15" s="34"/>
      <c r="E15" s="10"/>
      <c r="F15" s="12"/>
      <c r="G15" s="12"/>
    </row>
    <row r="16" spans="6:8" s="15" customFormat="1" ht="15">
      <c r="F16" s="13" t="s">
        <v>17</v>
      </c>
      <c r="G16" s="14"/>
      <c r="H16" s="15">
        <f>IF(AND(B16="",E16=""),"",1)</f>
      </c>
    </row>
    <row r="17" spans="1:8" s="15" customFormat="1" ht="22.5" customHeight="1">
      <c r="A17" s="32" t="str">
        <f>"Всего наименований "&amp;" _____ "&amp;" на сумму "&amp;" _______________ "&amp;" руб."</f>
        <v>Всего наименований  _____  на сумму  _______________  руб.</v>
      </c>
      <c r="B17" s="32"/>
      <c r="C17" s="32"/>
      <c r="D17" s="32"/>
      <c r="E17" s="32"/>
      <c r="F17" s="32"/>
      <c r="G17" s="32"/>
      <c r="H17" s="15">
        <f>IF(AND(B17="",E17=""),"",1)</f>
      </c>
    </row>
    <row r="18" spans="1:8" s="15" customFormat="1" ht="15">
      <c r="A18" s="33"/>
      <c r="B18" s="33"/>
      <c r="C18" s="33"/>
      <c r="D18" s="33"/>
      <c r="E18" s="33"/>
      <c r="F18" s="33"/>
      <c r="G18" s="33"/>
      <c r="H18" s="15">
        <f>IF(AND(B18="",E18=""),"",1)</f>
      </c>
    </row>
    <row r="19" s="15" customFormat="1" ht="15"/>
    <row r="20" s="15" customFormat="1" ht="15">
      <c r="A20" s="3" t="s">
        <v>21</v>
      </c>
    </row>
  </sheetData>
  <sheetProtection/>
  <mergeCells count="14">
    <mergeCell ref="C9:D9"/>
    <mergeCell ref="A3:G3"/>
    <mergeCell ref="C5:D5"/>
    <mergeCell ref="C6:D6"/>
    <mergeCell ref="C7:D7"/>
    <mergeCell ref="C8:D8"/>
    <mergeCell ref="A17:G17"/>
    <mergeCell ref="A18:G18"/>
    <mergeCell ref="C10:D10"/>
    <mergeCell ref="C11:D11"/>
    <mergeCell ref="C12:D12"/>
    <mergeCell ref="C13:D13"/>
    <mergeCell ref="C14:D14"/>
    <mergeCell ref="C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3" customWidth="1"/>
    <col min="2" max="2" width="34.00390625" style="23" customWidth="1"/>
    <col min="3" max="3" width="5.8515625" style="23" customWidth="1"/>
    <col min="4" max="4" width="3.8515625" style="23" customWidth="1"/>
    <col min="5" max="5" width="11.421875" style="23" customWidth="1"/>
    <col min="6" max="6" width="10.28125" style="23" customWidth="1"/>
    <col min="7" max="7" width="13.8515625" style="23" customWidth="1"/>
    <col min="8" max="16384" width="9.140625" style="23" customWidth="1"/>
  </cols>
  <sheetData>
    <row r="1" spans="2:5" ht="15">
      <c r="B1" s="5" t="s">
        <v>23</v>
      </c>
      <c r="C1" s="6"/>
      <c r="D1" s="4" t="s">
        <v>2</v>
      </c>
      <c r="E1" s="7"/>
    </row>
    <row r="2" ht="6" customHeight="1"/>
    <row r="3" spans="1:7" ht="18.75" customHeight="1">
      <c r="A3" s="35"/>
      <c r="B3" s="35"/>
      <c r="C3" s="35"/>
      <c r="D3" s="35"/>
      <c r="E3" s="35"/>
      <c r="F3" s="35"/>
      <c r="G3" s="35"/>
    </row>
    <row r="4" ht="15" customHeight="1"/>
    <row r="5" spans="1:7" ht="15">
      <c r="A5" s="1" t="s">
        <v>0</v>
      </c>
      <c r="B5" s="1" t="s">
        <v>4</v>
      </c>
      <c r="C5" s="36" t="s">
        <v>3</v>
      </c>
      <c r="D5" s="36"/>
      <c r="E5" s="1" t="s">
        <v>14</v>
      </c>
      <c r="F5" s="11" t="s">
        <v>15</v>
      </c>
      <c r="G5" s="11" t="s">
        <v>16</v>
      </c>
    </row>
    <row r="6" spans="1:7" ht="15">
      <c r="A6" s="2"/>
      <c r="B6" s="8"/>
      <c r="C6" s="34"/>
      <c r="D6" s="34"/>
      <c r="E6" s="24"/>
      <c r="F6" s="12"/>
      <c r="G6" s="12"/>
    </row>
    <row r="7" spans="1:7" ht="15">
      <c r="A7" s="2"/>
      <c r="B7" s="8"/>
      <c r="C7" s="34"/>
      <c r="D7" s="34"/>
      <c r="E7" s="24"/>
      <c r="F7" s="12"/>
      <c r="G7" s="12"/>
    </row>
    <row r="8" spans="1:7" ht="15" customHeight="1">
      <c r="A8" s="2"/>
      <c r="B8" s="8"/>
      <c r="C8" s="34"/>
      <c r="D8" s="34"/>
      <c r="E8" s="24"/>
      <c r="F8" s="12"/>
      <c r="G8" s="12"/>
    </row>
    <row r="9" spans="1:7" ht="15" customHeight="1">
      <c r="A9" s="2"/>
      <c r="B9" s="8"/>
      <c r="C9" s="34"/>
      <c r="D9" s="34"/>
      <c r="E9" s="24"/>
      <c r="F9" s="12"/>
      <c r="G9" s="12"/>
    </row>
    <row r="10" spans="1:7" ht="15" customHeight="1">
      <c r="A10" s="2"/>
      <c r="B10" s="8"/>
      <c r="C10" s="34"/>
      <c r="D10" s="34"/>
      <c r="E10" s="24"/>
      <c r="F10" s="12"/>
      <c r="G10" s="12"/>
    </row>
    <row r="11" spans="1:7" ht="15" customHeight="1">
      <c r="A11" s="2"/>
      <c r="B11" s="8"/>
      <c r="C11" s="34"/>
      <c r="D11" s="34"/>
      <c r="E11" s="24"/>
      <c r="F11" s="12"/>
      <c r="G11" s="12"/>
    </row>
    <row r="12" spans="1:7" ht="15">
      <c r="A12" s="2"/>
      <c r="B12" s="8"/>
      <c r="C12" s="34"/>
      <c r="D12" s="34"/>
      <c r="E12" s="24"/>
      <c r="F12" s="12"/>
      <c r="G12" s="12"/>
    </row>
    <row r="13" spans="1:7" ht="15">
      <c r="A13" s="2"/>
      <c r="B13" s="8"/>
      <c r="C13" s="34"/>
      <c r="D13" s="34"/>
      <c r="E13" s="24"/>
      <c r="F13" s="12"/>
      <c r="G13" s="12"/>
    </row>
    <row r="14" spans="1:7" ht="15">
      <c r="A14" s="2"/>
      <c r="B14" s="8"/>
      <c r="C14" s="34"/>
      <c r="D14" s="34"/>
      <c r="E14" s="24"/>
      <c r="F14" s="12"/>
      <c r="G14" s="12"/>
    </row>
    <row r="15" spans="1:7" ht="15">
      <c r="A15" s="2"/>
      <c r="B15" s="8"/>
      <c r="C15" s="34"/>
      <c r="D15" s="34"/>
      <c r="E15" s="24"/>
      <c r="F15" s="12"/>
      <c r="G15" s="12"/>
    </row>
    <row r="16" spans="1:7" ht="15" customHeight="1">
      <c r="A16" s="2"/>
      <c r="B16" s="8"/>
      <c r="C16" s="34"/>
      <c r="D16" s="34"/>
      <c r="E16" s="24"/>
      <c r="F16" s="12"/>
      <c r="G16" s="12"/>
    </row>
    <row r="17" spans="1:7" ht="15" customHeight="1">
      <c r="A17" s="2"/>
      <c r="B17" s="8"/>
      <c r="C17" s="34"/>
      <c r="D17" s="34"/>
      <c r="E17" s="24"/>
      <c r="F17" s="12"/>
      <c r="G17" s="12"/>
    </row>
    <row r="18" spans="1:7" ht="15" customHeight="1">
      <c r="A18" s="2"/>
      <c r="B18" s="8"/>
      <c r="C18" s="34"/>
      <c r="D18" s="34"/>
      <c r="E18" s="24"/>
      <c r="F18" s="12"/>
      <c r="G18" s="12"/>
    </row>
    <row r="19" spans="1:7" ht="15" customHeight="1">
      <c r="A19" s="2"/>
      <c r="B19" s="8"/>
      <c r="C19" s="34"/>
      <c r="D19" s="34"/>
      <c r="E19" s="24"/>
      <c r="F19" s="12"/>
      <c r="G19" s="12"/>
    </row>
    <row r="20" spans="1:7" ht="15">
      <c r="A20" s="2"/>
      <c r="B20" s="8"/>
      <c r="C20" s="34"/>
      <c r="D20" s="34"/>
      <c r="E20" s="24"/>
      <c r="F20" s="12"/>
      <c r="G20" s="12"/>
    </row>
    <row r="21" spans="1:7" ht="15">
      <c r="A21" s="2"/>
      <c r="B21" s="8"/>
      <c r="C21" s="34"/>
      <c r="D21" s="34"/>
      <c r="E21" s="24"/>
      <c r="F21" s="12"/>
      <c r="G21" s="12"/>
    </row>
    <row r="22" spans="1:7" ht="15">
      <c r="A22" s="2"/>
      <c r="B22" s="8"/>
      <c r="C22" s="34"/>
      <c r="D22" s="34"/>
      <c r="E22" s="24"/>
      <c r="F22" s="12"/>
      <c r="G22" s="12"/>
    </row>
    <row r="23" spans="1:7" ht="15">
      <c r="A23" s="2"/>
      <c r="B23" s="8"/>
      <c r="C23" s="34"/>
      <c r="D23" s="34"/>
      <c r="E23" s="24"/>
      <c r="F23" s="12"/>
      <c r="G23" s="12"/>
    </row>
    <row r="24" spans="1:7" ht="15">
      <c r="A24" s="2"/>
      <c r="B24" s="8"/>
      <c r="C24" s="34"/>
      <c r="D24" s="34"/>
      <c r="E24" s="24"/>
      <c r="F24" s="12"/>
      <c r="G24" s="12"/>
    </row>
    <row r="25" spans="1:7" ht="15" customHeight="1">
      <c r="A25" s="2"/>
      <c r="B25" s="8"/>
      <c r="C25" s="34"/>
      <c r="D25" s="34"/>
      <c r="E25" s="24"/>
      <c r="F25" s="12"/>
      <c r="G25" s="12"/>
    </row>
    <row r="26" spans="1:7" ht="15" customHeight="1">
      <c r="A26" s="2"/>
      <c r="B26" s="8"/>
      <c r="C26" s="34"/>
      <c r="D26" s="34"/>
      <c r="E26" s="24"/>
      <c r="F26" s="12"/>
      <c r="G26" s="12"/>
    </row>
    <row r="27" spans="1:7" ht="15" customHeight="1">
      <c r="A27" s="2"/>
      <c r="B27" s="8"/>
      <c r="C27" s="34"/>
      <c r="D27" s="34"/>
      <c r="E27" s="24"/>
      <c r="F27" s="12"/>
      <c r="G27" s="12"/>
    </row>
    <row r="28" spans="1:7" ht="15" customHeight="1">
      <c r="A28" s="2"/>
      <c r="B28" s="8"/>
      <c r="C28" s="34"/>
      <c r="D28" s="34"/>
      <c r="E28" s="24"/>
      <c r="F28" s="12"/>
      <c r="G28" s="12"/>
    </row>
    <row r="29" spans="1:7" ht="15">
      <c r="A29" s="2"/>
      <c r="B29" s="8"/>
      <c r="C29" s="34"/>
      <c r="D29" s="34"/>
      <c r="E29" s="24"/>
      <c r="F29" s="12"/>
      <c r="G29" s="12"/>
    </row>
    <row r="30" spans="1:7" ht="15">
      <c r="A30" s="2"/>
      <c r="B30" s="8"/>
      <c r="C30" s="34"/>
      <c r="D30" s="34"/>
      <c r="E30" s="24"/>
      <c r="F30" s="12"/>
      <c r="G30" s="12"/>
    </row>
    <row r="31" spans="1:7" ht="15">
      <c r="A31" s="2"/>
      <c r="B31" s="8"/>
      <c r="C31" s="34"/>
      <c r="D31" s="34"/>
      <c r="E31" s="24"/>
      <c r="F31" s="12"/>
      <c r="G31" s="12"/>
    </row>
    <row r="32" spans="1:7" ht="15">
      <c r="A32" s="2"/>
      <c r="B32" s="8"/>
      <c r="C32" s="34"/>
      <c r="D32" s="34"/>
      <c r="E32" s="24"/>
      <c r="F32" s="12"/>
      <c r="G32" s="12"/>
    </row>
    <row r="33" spans="1:7" ht="15" customHeight="1">
      <c r="A33" s="2"/>
      <c r="B33" s="8"/>
      <c r="C33" s="34"/>
      <c r="D33" s="34"/>
      <c r="E33" s="24"/>
      <c r="F33" s="12"/>
      <c r="G33" s="12"/>
    </row>
    <row r="34" spans="1:7" ht="15" customHeight="1">
      <c r="A34" s="2"/>
      <c r="B34" s="8"/>
      <c r="C34" s="34"/>
      <c r="D34" s="34"/>
      <c r="E34" s="24"/>
      <c r="F34" s="12"/>
      <c r="G34" s="12"/>
    </row>
    <row r="35" spans="1:7" ht="15" customHeight="1">
      <c r="A35" s="2"/>
      <c r="B35" s="8"/>
      <c r="C35" s="34"/>
      <c r="D35" s="34"/>
      <c r="E35" s="24"/>
      <c r="F35" s="12"/>
      <c r="G35" s="12"/>
    </row>
    <row r="36" spans="1:7" ht="15" customHeight="1">
      <c r="A36" s="2"/>
      <c r="B36" s="8"/>
      <c r="C36" s="34"/>
      <c r="D36" s="34"/>
      <c r="E36" s="24"/>
      <c r="F36" s="12"/>
      <c r="G36" s="12"/>
    </row>
    <row r="37" spans="1:7" ht="15">
      <c r="A37" s="2"/>
      <c r="B37" s="8"/>
      <c r="C37" s="34"/>
      <c r="D37" s="34"/>
      <c r="E37" s="24"/>
      <c r="F37" s="12"/>
      <c r="G37" s="12"/>
    </row>
    <row r="38" spans="1:7" ht="15">
      <c r="A38" s="2"/>
      <c r="B38" s="8"/>
      <c r="C38" s="34"/>
      <c r="D38" s="34"/>
      <c r="E38" s="24"/>
      <c r="F38" s="12"/>
      <c r="G38" s="12"/>
    </row>
    <row r="39" spans="1:7" ht="15">
      <c r="A39" s="2"/>
      <c r="B39" s="8"/>
      <c r="C39" s="34"/>
      <c r="D39" s="34"/>
      <c r="E39" s="24"/>
      <c r="F39" s="12"/>
      <c r="G39" s="12"/>
    </row>
    <row r="40" spans="1:7" ht="15">
      <c r="A40" s="2"/>
      <c r="B40" s="8"/>
      <c r="C40" s="34"/>
      <c r="D40" s="34"/>
      <c r="E40" s="24"/>
      <c r="F40" s="12"/>
      <c r="G40" s="12"/>
    </row>
    <row r="41" spans="6:8" ht="15">
      <c r="F41" s="13" t="s">
        <v>17</v>
      </c>
      <c r="G41" s="14"/>
      <c r="H41" s="23">
        <f>IF(AND(B41="",E41=""),"",1)</f>
      </c>
    </row>
    <row r="42" spans="1:8" ht="22.5" customHeight="1">
      <c r="A42" s="32" t="str">
        <f>"Всего наименований "&amp;" _____ "&amp;" на сумму "&amp;" _______________ "&amp;" руб."</f>
        <v>Всего наименований  _____  на сумму  _______________  руб.</v>
      </c>
      <c r="B42" s="32"/>
      <c r="C42" s="32"/>
      <c r="D42" s="32"/>
      <c r="E42" s="32"/>
      <c r="F42" s="32"/>
      <c r="G42" s="32"/>
      <c r="H42" s="23">
        <f>IF(AND(B42="",E42=""),"",1)</f>
      </c>
    </row>
    <row r="43" spans="1:8" ht="15">
      <c r="A43" s="33"/>
      <c r="B43" s="33"/>
      <c r="C43" s="33"/>
      <c r="D43" s="33"/>
      <c r="E43" s="33"/>
      <c r="F43" s="33"/>
      <c r="G43" s="33"/>
      <c r="H43" s="23">
        <f>IF(AND(B43="",E43=""),"",1)</f>
      </c>
    </row>
    <row r="45" spans="1:5" ht="15">
      <c r="A45" s="3" t="s">
        <v>24</v>
      </c>
      <c r="E45" s="3" t="s">
        <v>25</v>
      </c>
    </row>
  </sheetData>
  <sheetProtection/>
  <mergeCells count="39">
    <mergeCell ref="C39:D39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A42:G42"/>
    <mergeCell ref="A43:G43"/>
    <mergeCell ref="C15:D15"/>
    <mergeCell ref="C16:D16"/>
    <mergeCell ref="C17:D17"/>
    <mergeCell ref="C18:D18"/>
    <mergeCell ref="C19:D19"/>
    <mergeCell ref="C20:D20"/>
    <mergeCell ref="C21:D21"/>
    <mergeCell ref="C22:D22"/>
    <mergeCell ref="C10:D10"/>
    <mergeCell ref="C11:D11"/>
    <mergeCell ref="C12:D12"/>
    <mergeCell ref="C13:D13"/>
    <mergeCell ref="C14:D14"/>
    <mergeCell ref="C40:D40"/>
    <mergeCell ref="C23:D23"/>
    <mergeCell ref="C24:D24"/>
    <mergeCell ref="C25:D25"/>
    <mergeCell ref="C26:D26"/>
    <mergeCell ref="A3:G3"/>
    <mergeCell ref="C5:D5"/>
    <mergeCell ref="C6:D6"/>
    <mergeCell ref="C7:D7"/>
    <mergeCell ref="C8:D8"/>
    <mergeCell ref="C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7109375" style="0" customWidth="1"/>
    <col min="2" max="2" width="35.421875" style="0" customWidth="1"/>
    <col min="3" max="3" width="5.7109375" style="0" customWidth="1"/>
    <col min="4" max="4" width="3.8515625" style="0" customWidth="1"/>
    <col min="5" max="5" width="10.7109375" style="0" customWidth="1"/>
    <col min="7" max="7" width="11.57421875" style="0" bestFit="1" customWidth="1"/>
  </cols>
  <sheetData>
    <row r="1" spans="2:5" ht="15">
      <c r="B1" s="5" t="s">
        <v>1</v>
      </c>
      <c r="C1" s="6">
        <v>1</v>
      </c>
      <c r="D1" s="4" t="s">
        <v>2</v>
      </c>
      <c r="E1" s="7">
        <f ca="1">TODAY()</f>
        <v>42984</v>
      </c>
    </row>
    <row r="2" ht="6" customHeight="1"/>
    <row r="3" spans="1:7" ht="30" customHeight="1">
      <c r="A3" s="33" t="s">
        <v>26</v>
      </c>
      <c r="B3" s="33"/>
      <c r="C3" s="33"/>
      <c r="D3" s="33"/>
      <c r="E3" s="33"/>
      <c r="F3" s="33"/>
      <c r="G3" s="33"/>
    </row>
    <row r="4" ht="6" customHeight="1"/>
    <row r="5" spans="1:7" ht="15">
      <c r="A5" s="28" t="s">
        <v>0</v>
      </c>
      <c r="B5" s="1" t="s">
        <v>4</v>
      </c>
      <c r="C5" s="40" t="s">
        <v>3</v>
      </c>
      <c r="D5" s="40"/>
      <c r="E5" s="1" t="s">
        <v>14</v>
      </c>
      <c r="F5" s="30" t="s">
        <v>15</v>
      </c>
      <c r="G5" s="30" t="s">
        <v>16</v>
      </c>
    </row>
    <row r="6" spans="1:7" ht="15">
      <c r="A6" s="29">
        <f>IF(B6="","",1)</f>
        <v>1</v>
      </c>
      <c r="B6" s="8" t="s">
        <v>5</v>
      </c>
      <c r="C6" s="39" t="str">
        <f>IF(B6="","",VLOOKUP(B6,Номенклатура!A:B,2,FALSE))</f>
        <v>шт</v>
      </c>
      <c r="D6" s="39"/>
      <c r="E6" s="41">
        <v>10</v>
      </c>
      <c r="F6" s="31">
        <f>IF(C6="","",VLOOKUP(B6,Номенклатура!A:C,3,FALSE))</f>
        <v>40</v>
      </c>
      <c r="G6" s="31">
        <f>IF(B6="","",E6*F6)</f>
        <v>400</v>
      </c>
    </row>
    <row r="7" spans="1:7" ht="15">
      <c r="A7" s="29">
        <f>IF(OR(B7="",A6=""),"",A6+1)</f>
        <v>2</v>
      </c>
      <c r="B7" s="8" t="s">
        <v>7</v>
      </c>
      <c r="C7" s="39" t="str">
        <f>IF(B7="","",VLOOKUP(B7,Номенклатура!A:B,2,FALSE))</f>
        <v>шт</v>
      </c>
      <c r="D7" s="39"/>
      <c r="E7" s="41">
        <v>10</v>
      </c>
      <c r="F7" s="31">
        <f>IF(C7="","",VLOOKUP(B7,Номенклатура!A:C,3,FALSE))</f>
        <v>30</v>
      </c>
      <c r="G7" s="31">
        <f aca="true" t="shared" si="0" ref="G7:G15">IF(B7="","",E7*F7)</f>
        <v>300</v>
      </c>
    </row>
    <row r="8" spans="1:7" ht="15">
      <c r="A8" s="29">
        <f aca="true" t="shared" si="1" ref="A8:A15">IF(OR(B8="",A7=""),"",A7+1)</f>
        <v>3</v>
      </c>
      <c r="B8" s="8" t="s">
        <v>7</v>
      </c>
      <c r="C8" s="39" t="str">
        <f>IF(B8="","",VLOOKUP(B8,Номенклатура!A:B,2,FALSE))</f>
        <v>шт</v>
      </c>
      <c r="D8" s="39"/>
      <c r="E8" s="41">
        <v>15</v>
      </c>
      <c r="F8" s="31">
        <f>IF(C8="","",VLOOKUP(B8,Номенклатура!A:C,3,FALSE))</f>
        <v>30</v>
      </c>
      <c r="G8" s="31">
        <f t="shared" si="0"/>
        <v>450</v>
      </c>
    </row>
    <row r="9" spans="1:7" ht="15">
      <c r="A9" s="29">
        <f t="shared" si="1"/>
        <v>4</v>
      </c>
      <c r="B9" s="8" t="s">
        <v>8</v>
      </c>
      <c r="C9" s="39" t="str">
        <f>IF(B9="","",VLOOKUP(B9,Номенклатура!A:B,2,FALSE))</f>
        <v>шт</v>
      </c>
      <c r="D9" s="39"/>
      <c r="E9" s="41">
        <v>5</v>
      </c>
      <c r="F9" s="31">
        <f>IF(C9="","",VLOOKUP(B9,Номенклатура!A:C,3,FALSE))</f>
        <v>32</v>
      </c>
      <c r="G9" s="31">
        <f t="shared" si="0"/>
        <v>160</v>
      </c>
    </row>
    <row r="10" spans="1:7" ht="15">
      <c r="A10" s="29">
        <f t="shared" si="1"/>
        <v>5</v>
      </c>
      <c r="B10" s="8" t="s">
        <v>9</v>
      </c>
      <c r="C10" s="39" t="str">
        <f>IF(B10="","",VLOOKUP(B10,Номенклатура!A:B,2,FALSE))</f>
        <v>шт</v>
      </c>
      <c r="D10" s="39"/>
      <c r="E10" s="41">
        <v>10</v>
      </c>
      <c r="F10" s="31">
        <f>IF(C10="","",VLOOKUP(B10,Номенклатура!A:C,3,FALSE))</f>
        <v>34</v>
      </c>
      <c r="G10" s="31">
        <f t="shared" si="0"/>
        <v>340</v>
      </c>
    </row>
    <row r="11" spans="1:7" ht="15">
      <c r="A11" s="29">
        <f t="shared" si="1"/>
        <v>6</v>
      </c>
      <c r="B11" s="8" t="s">
        <v>10</v>
      </c>
      <c r="C11" s="39" t="str">
        <f>IF(B11="","",VLOOKUP(B11,Номенклатура!A:B,2,FALSE))</f>
        <v>шт</v>
      </c>
      <c r="D11" s="39"/>
      <c r="E11" s="41">
        <v>25</v>
      </c>
      <c r="F11" s="31">
        <f>IF(C11="","",VLOOKUP(B11,Номенклатура!A:C,3,FALSE))</f>
        <v>34</v>
      </c>
      <c r="G11" s="31">
        <f t="shared" si="0"/>
        <v>850</v>
      </c>
    </row>
    <row r="12" spans="1:7" ht="15">
      <c r="A12" s="29">
        <f t="shared" si="1"/>
        <v>7</v>
      </c>
      <c r="B12" s="8" t="s">
        <v>11</v>
      </c>
      <c r="C12" s="39" t="str">
        <f>IF(B12="","",VLOOKUP(B12,Номенклатура!A:B,2,FALSE))</f>
        <v>шт</v>
      </c>
      <c r="D12" s="39"/>
      <c r="E12" s="41">
        <v>7</v>
      </c>
      <c r="F12" s="31">
        <f>IF(C12="","",VLOOKUP(B12,Номенклатура!A:C,3,FALSE))</f>
        <v>44</v>
      </c>
      <c r="G12" s="31">
        <f t="shared" si="0"/>
        <v>308</v>
      </c>
    </row>
    <row r="13" spans="1:7" ht="15">
      <c r="A13" s="29">
        <f t="shared" si="1"/>
        <v>8</v>
      </c>
      <c r="B13" s="8" t="s">
        <v>12</v>
      </c>
      <c r="C13" s="39" t="str">
        <f>IF(B13="","",VLOOKUP(B13,Номенклатура!A:B,2,FALSE))</f>
        <v>шт</v>
      </c>
      <c r="D13" s="39"/>
      <c r="E13" s="41">
        <v>12</v>
      </c>
      <c r="F13" s="31">
        <f>IF(C13="","",VLOOKUP(B13,Номенклатура!A:C,3,FALSE))</f>
        <v>50</v>
      </c>
      <c r="G13" s="31">
        <f t="shared" si="0"/>
        <v>600</v>
      </c>
    </row>
    <row r="14" spans="1:7" ht="15">
      <c r="A14" s="29">
        <f t="shared" si="1"/>
      </c>
      <c r="B14" s="8"/>
      <c r="C14" s="39">
        <f>IF(B14="","",VLOOKUP(B14,Номенклатура!A:B,2,FALSE))</f>
      </c>
      <c r="D14" s="39"/>
      <c r="E14" s="41"/>
      <c r="F14" s="31">
        <f>IF(C14="","",VLOOKUP(B14,Номенклатура!A:C,3,FALSE))</f>
      </c>
      <c r="G14" s="31">
        <f t="shared" si="0"/>
      </c>
    </row>
    <row r="15" spans="1:7" ht="15">
      <c r="A15" s="29">
        <f t="shared" si="1"/>
      </c>
      <c r="B15" s="8"/>
      <c r="C15" s="39">
        <f>IF(B15="","",VLOOKUP(B15,Номенклатура!A:B,2,FALSE))</f>
      </c>
      <c r="D15" s="39"/>
      <c r="E15" s="41"/>
      <c r="F15" s="31">
        <f>IF(C15="","",VLOOKUP(B15,Номенклатура!A:C,3,FALSE))</f>
      </c>
      <c r="G15" s="31">
        <f t="shared" si="0"/>
      </c>
    </row>
    <row r="16" spans="6:8" ht="15">
      <c r="F16" s="13" t="s">
        <v>17</v>
      </c>
      <c r="G16" s="14">
        <f>SUM(G6:G15)</f>
        <v>3408</v>
      </c>
      <c r="H16">
        <f>IF(AND(B16="",E16=""),"",1)</f>
      </c>
    </row>
    <row r="17" spans="1:8" ht="15">
      <c r="A17" s="32" t="str">
        <f>"Всего наименований "&amp;COUNT(G6:G15)&amp;" на сумму "&amp;FIXED(G16,2,0)&amp;" руб."</f>
        <v>Всего наименований 8 на сумму 3 408,00 руб.</v>
      </c>
      <c r="B17" s="32"/>
      <c r="C17" s="32"/>
      <c r="D17" s="32"/>
      <c r="E17" s="32"/>
      <c r="F17" s="32"/>
      <c r="G17" s="32"/>
      <c r="H17">
        <f>IF(AND(B17="",E17=""),"",1)</f>
      </c>
    </row>
    <row r="18" spans="1:8" ht="30" customHeight="1">
      <c r="A18" s="33" t="str">
        <f>C114</f>
        <v>Три тысячи четыреста восемь рублей 00 копеек</v>
      </c>
      <c r="B18" s="33"/>
      <c r="C18" s="33"/>
      <c r="D18" s="33"/>
      <c r="E18" s="33"/>
      <c r="F18" s="33"/>
      <c r="G18" s="33"/>
      <c r="H18">
        <f>IF(AND(B18="",E18=""),"",1)</f>
      </c>
    </row>
    <row r="20" ht="15">
      <c r="A20" s="3" t="s">
        <v>21</v>
      </c>
    </row>
    <row r="21" spans="2:6" ht="15">
      <c r="B21" s="3"/>
      <c r="C21" s="3"/>
      <c r="D21" s="3"/>
      <c r="E21" s="3"/>
      <c r="F21" s="3"/>
    </row>
    <row r="101" spans="2:3" ht="15">
      <c r="B101" s="37" t="s">
        <v>18</v>
      </c>
      <c r="C101" s="38"/>
    </row>
    <row r="102" spans="2:3" ht="15">
      <c r="B102" s="16" t="s">
        <v>19</v>
      </c>
      <c r="C102" s="17">
        <f>IF(G16&lt;0,0,G16)</f>
        <v>3408</v>
      </c>
    </row>
    <row r="103" spans="2:3" ht="15">
      <c r="B103" s="18">
        <f>IF(LEN(B107)&gt;9,VALUE(MID(B107,LEN(B107)-9,1)),0)</f>
        <v>0</v>
      </c>
      <c r="C103" s="19">
        <f>IF(B103=0,"",CHOOSE(B103,"один миллион ","два миллиона ","три миллиона ","четыре миллиона ","пять миллионов ","шесть миллионов ","семь миллионов ","восемь миллионов ","девять миллионов "))</f>
      </c>
    </row>
    <row r="104" spans="2:3" ht="15">
      <c r="B104" s="18">
        <f>IF(LEN(B107)&gt;8,VALUE(MID(B107,LEN(B107)-8,1)),0)</f>
        <v>0</v>
      </c>
      <c r="C104" s="19">
        <f>IF(B104=0,"",CHOOSE(B104,"сто ","двести ","триста ","четыреста ","пятьсот ","шестьсот ","семьсот ","восемьсот ","девятьсот "))</f>
      </c>
    </row>
    <row r="105" spans="2:3" ht="15">
      <c r="B105" s="18">
        <f>IF(LEN(B107)&gt;7,VALUE(MID(B107,LEN(B107)-7,1)),0)</f>
        <v>0</v>
      </c>
      <c r="C105" s="19">
        <f>IF(AND(B105=1,B106=0),"десять ",IF(B105=0,"",CHOOSE(B105,CHOOSE(B106,"одиннадцать ","двенадцать ","тринадцать ","четырнадцать ","пятнадцать ","шестнадцать ","семнадцать ","восемнадцать ","девятнадцать "),"двадцать ","тридцать ","сорок ","пятьдесят ","шестьдесят ","семьдесят ","восемьдесят ","девяносто ")))</f>
      </c>
    </row>
    <row r="106" spans="2:3" ht="15">
      <c r="B106" s="18">
        <f>IF(LEN(B107)&gt;6,VALUE(MID(B107,LEN(B107)-6,1)),0)</f>
        <v>3</v>
      </c>
      <c r="C106" s="19" t="str">
        <f>IF(OR(B105=1,B106=0),"",CHOOSE(B106,"одна ","две ","три ","четыре ","пять ","шесть ","семь ","восемь ","девять "))</f>
        <v>три </v>
      </c>
    </row>
    <row r="107" spans="2:3" ht="15">
      <c r="B107" s="20" t="str">
        <f>FIXED(C102,2,1)</f>
        <v>3408,00</v>
      </c>
      <c r="C107" s="19" t="str">
        <f>IF(SUM(B103:B106)=0,"",CHOOSE(IF(AND(B105&lt;&gt;1,B106=1),1,IF(AND(B105&lt;&gt;1,B106&gt;1,B106&lt;5),2,3)),"тысяча ","тысячи ","тысяч "))</f>
        <v>тысячи </v>
      </c>
    </row>
    <row r="108" spans="2:3" ht="15">
      <c r="B108" s="18">
        <f>IF(LEN(B107)&gt;5,VALUE(MID(B107,LEN(B107)-5,1)),0)</f>
        <v>4</v>
      </c>
      <c r="C108" s="19" t="str">
        <f>IF(B108=0,"",CHOOSE(B108,"сто ","двести ","триста ","четыреста ","пятьсот ","шестьсот ","семьсот ","восемьсот ","девятьсот "))</f>
        <v>четыреста </v>
      </c>
    </row>
    <row r="109" spans="2:3" ht="15">
      <c r="B109" s="18">
        <f>IF(LEN(B107)&gt;4,VALUE(MID(B107,LEN(B107)-4,1)),0)</f>
        <v>0</v>
      </c>
      <c r="C109" s="19">
        <f>IF(AND(B109=1,B110=0),"десять ",IF(B109=0,"",CHOOSE(B109,CHOOSE(B110,"одиннадцать ","двенадцать ","тринадцать ","четырнадцать ","пятнадцать ","шестнадцать ","семнадцать ","восемнадцать ","девятнадцать "),"двадцать ","тридцать ","сорок ","пятьдесят ","шестьдесят ","семьдесят ","восемьдесят ","девяносто ")))</f>
      </c>
    </row>
    <row r="110" spans="2:3" ht="15">
      <c r="B110" s="18">
        <f>IF(LEN(B107)&gt;3,VALUE(MID(B107,LEN(B107)-3,1)),0)</f>
        <v>8</v>
      </c>
      <c r="C110" s="19" t="str">
        <f>IF(OR(B109=1,B110=0),"",CHOOSE(B110,"один ","два ","три ","четыре ","пять ","шесть ","семь ","восемь ","девять "))</f>
        <v>восемь </v>
      </c>
    </row>
    <row r="111" spans="2:3" ht="15">
      <c r="B111" s="18" t="str">
        <f>IF(LEN(B107)&gt;10,"ошибка: превышение разрядности числа!",C103&amp;C104&amp;C105&amp;C106&amp;C107&amp;C108&amp;C109&amp;C110&amp;C111&amp;C112&amp;C113)</f>
        <v>три тысячи четыреста восемь рублей 00 копеек</v>
      </c>
      <c r="C111" s="19" t="str">
        <f>IF(SUM(B103:B106,B108:B110)=0,"ноль рублей ",CHOOSE(IF(AND(B109&lt;&gt;1,B110=1),1,IF(AND(B109&lt;&gt;1,B110&gt;1,B110&lt;5),2,3)),"рубль ","рубля ","рублей "))</f>
        <v>рублей </v>
      </c>
    </row>
    <row r="112" spans="2:3" ht="15">
      <c r="B112" s="18">
        <f>IF(LEN(B107)&gt;1,VALUE(MID(B107,LEN(B107)-1,1)),0)</f>
        <v>0</v>
      </c>
      <c r="C112" s="19" t="str">
        <f>CONCATENATE(B112,B113," ")</f>
        <v>00 </v>
      </c>
    </row>
    <row r="113" spans="2:3" ht="15">
      <c r="B113" s="18">
        <f>VALUE(RIGHT(B107,1))</f>
        <v>0</v>
      </c>
      <c r="C113" s="19" t="str">
        <f>CHOOSE(IF(AND(B112&lt;&gt;1,B113=1),1,IF(AND(B112&lt;&gt;1,B113&gt;1,B113&lt;5),2,3)),"копейка","копейки","копеек")</f>
        <v>копеек</v>
      </c>
    </row>
    <row r="114" spans="2:3" ht="15">
      <c r="B114" s="21" t="s">
        <v>20</v>
      </c>
      <c r="C114" s="22" t="str">
        <f>REPLACE(B111,1,1,UPPER(LEFT(B111,1)))</f>
        <v>Три тысячи четыреста восемь рублей 00 копеек</v>
      </c>
    </row>
    <row r="115" spans="2:3" ht="15">
      <c r="B115" s="22" t="str">
        <f>IF(LEN(B107)&gt;10,"ошибка: превышение разрядности числа!",C103&amp;C104&amp;C105&amp;C106&amp;C107&amp;C108&amp;C109&amp;C110)</f>
        <v>три тысячи четыреста восемь </v>
      </c>
      <c r="C115" s="22" t="str">
        <f>REPLACE(B115,1,1,UPPER(LEFT(B115,1)))</f>
        <v>Три тысячи четыреста восемь </v>
      </c>
    </row>
  </sheetData>
  <sheetProtection/>
  <mergeCells count="15">
    <mergeCell ref="B101:C101"/>
    <mergeCell ref="A3:G3"/>
    <mergeCell ref="A17:G17"/>
    <mergeCell ref="A18:G18"/>
    <mergeCell ref="C11:D11"/>
    <mergeCell ref="C12:D12"/>
    <mergeCell ref="C13:D13"/>
    <mergeCell ref="C14:D14"/>
    <mergeCell ref="C15:D15"/>
    <mergeCell ref="C5:D5"/>
    <mergeCell ref="C6:D6"/>
    <mergeCell ref="C7:D7"/>
    <mergeCell ref="C8:D8"/>
    <mergeCell ref="C9:D9"/>
    <mergeCell ref="C10:D10"/>
  </mergeCells>
  <dataValidations count="1">
    <dataValidation type="list" allowBlank="1" showInputMessage="1" showErrorMessage="1" sqref="B6:B15">
      <formula1>Номенклатура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5.00390625" style="0" bestFit="1" customWidth="1"/>
  </cols>
  <sheetData>
    <row r="1" spans="1:3" ht="15">
      <c r="A1" s="1" t="s">
        <v>4</v>
      </c>
      <c r="B1" s="9" t="s">
        <v>3</v>
      </c>
      <c r="C1" s="11" t="s">
        <v>15</v>
      </c>
    </row>
    <row r="2" spans="1:3" ht="15">
      <c r="A2" s="25" t="s">
        <v>5</v>
      </c>
      <c r="B2" s="26" t="s">
        <v>13</v>
      </c>
      <c r="C2" s="27">
        <v>40</v>
      </c>
    </row>
    <row r="3" spans="1:4" ht="15">
      <c r="A3" s="25" t="s">
        <v>6</v>
      </c>
      <c r="B3" s="26" t="s">
        <v>13</v>
      </c>
      <c r="C3" s="27">
        <v>60</v>
      </c>
      <c r="D3" s="15"/>
    </row>
    <row r="4" spans="1:4" ht="15">
      <c r="A4" s="25" t="s">
        <v>7</v>
      </c>
      <c r="B4" s="26" t="s">
        <v>13</v>
      </c>
      <c r="C4" s="27">
        <v>30</v>
      </c>
      <c r="D4" s="15"/>
    </row>
    <row r="5" spans="1:4" ht="15">
      <c r="A5" s="25" t="s">
        <v>8</v>
      </c>
      <c r="B5" s="26" t="s">
        <v>13</v>
      </c>
      <c r="C5" s="27">
        <v>32</v>
      </c>
      <c r="D5" s="15"/>
    </row>
    <row r="6" spans="1:4" ht="15">
      <c r="A6" s="25" t="s">
        <v>9</v>
      </c>
      <c r="B6" s="26" t="s">
        <v>13</v>
      </c>
      <c r="C6" s="27">
        <v>34</v>
      </c>
      <c r="D6" s="15"/>
    </row>
    <row r="7" spans="1:4" ht="15">
      <c r="A7" s="25" t="s">
        <v>10</v>
      </c>
      <c r="B7" s="26" t="s">
        <v>13</v>
      </c>
      <c r="C7" s="27">
        <v>34</v>
      </c>
      <c r="D7" s="15"/>
    </row>
    <row r="8" spans="1:4" ht="15">
      <c r="A8" s="25" t="s">
        <v>11</v>
      </c>
      <c r="B8" s="26" t="s">
        <v>13</v>
      </c>
      <c r="C8" s="27">
        <v>44</v>
      </c>
      <c r="D8" s="15"/>
    </row>
    <row r="9" spans="1:4" ht="15">
      <c r="A9" s="25" t="s">
        <v>12</v>
      </c>
      <c r="B9" s="26" t="s">
        <v>13</v>
      </c>
      <c r="C9" s="27">
        <v>50</v>
      </c>
      <c r="D9" s="15"/>
    </row>
    <row r="10" spans="1:4" ht="15">
      <c r="A10" s="25" t="s">
        <v>22</v>
      </c>
      <c r="B10" s="26" t="s">
        <v>13</v>
      </c>
      <c r="C10" s="27">
        <v>56</v>
      </c>
      <c r="D10" s="15"/>
    </row>
    <row r="11" spans="1:3" ht="15">
      <c r="A11" s="8"/>
      <c r="B11" s="10"/>
      <c r="C11" s="10"/>
    </row>
    <row r="12" spans="1:3" ht="15">
      <c r="A12" s="8"/>
      <c r="B12" s="10"/>
      <c r="C12" s="10"/>
    </row>
    <row r="13" spans="1:3" ht="15">
      <c r="A13" s="8"/>
      <c r="B13" s="10"/>
      <c r="C13" s="10"/>
    </row>
    <row r="14" spans="1:3" ht="15">
      <c r="A14" s="8"/>
      <c r="B14" s="10"/>
      <c r="C14" s="10"/>
    </row>
    <row r="15" spans="1:3" ht="15">
      <c r="A15" s="8"/>
      <c r="B15" s="10"/>
      <c r="C15" s="10"/>
    </row>
    <row r="16" spans="1:3" ht="15">
      <c r="A16" s="8"/>
      <c r="B16" s="10"/>
      <c r="C16" s="10"/>
    </row>
    <row r="17" spans="1:3" ht="15">
      <c r="A17" s="8"/>
      <c r="B17" s="10"/>
      <c r="C17" s="10"/>
    </row>
    <row r="18" spans="1:3" ht="15">
      <c r="A18" s="8"/>
      <c r="B18" s="10"/>
      <c r="C18" s="10"/>
    </row>
    <row r="19" spans="1:3" ht="15">
      <c r="A19" s="8"/>
      <c r="B19" s="10"/>
      <c r="C19" s="10"/>
    </row>
    <row r="20" spans="1:3" ht="15">
      <c r="A20" s="8"/>
      <c r="B20" s="10"/>
      <c r="C20" s="10"/>
    </row>
    <row r="21" spans="1:3" ht="15">
      <c r="A21" s="8"/>
      <c r="B21" s="10"/>
      <c r="C21" s="10"/>
    </row>
    <row r="22" spans="1:3" ht="15">
      <c r="A22" s="8"/>
      <c r="B22" s="10"/>
      <c r="C22" s="10"/>
    </row>
    <row r="23" spans="1:3" ht="15">
      <c r="A23" s="8"/>
      <c r="B23" s="10"/>
      <c r="C23" s="10"/>
    </row>
    <row r="24" spans="1:3" ht="15">
      <c r="A24" s="8"/>
      <c r="B24" s="10"/>
      <c r="C24" s="10"/>
    </row>
    <row r="25" spans="1:3" ht="15">
      <c r="A25" s="8"/>
      <c r="B25" s="10"/>
      <c r="C25" s="10"/>
    </row>
    <row r="26" spans="1:3" ht="15">
      <c r="A26" s="8"/>
      <c r="B26" s="10"/>
      <c r="C26" s="10"/>
    </row>
    <row r="27" spans="1:3" ht="15">
      <c r="A27" s="8"/>
      <c r="B27" s="10"/>
      <c r="C27" s="10"/>
    </row>
    <row r="28" spans="1:3" ht="15">
      <c r="A28" s="8"/>
      <c r="B28" s="10"/>
      <c r="C28" s="10"/>
    </row>
    <row r="29" spans="1:3" ht="15">
      <c r="A29" s="8"/>
      <c r="B29" s="10"/>
      <c r="C29" s="10"/>
    </row>
    <row r="30" spans="1:3" ht="15">
      <c r="A30" s="8"/>
      <c r="B30" s="10"/>
      <c r="C30" s="10"/>
    </row>
    <row r="31" spans="1:3" ht="15">
      <c r="A31" s="8"/>
      <c r="B31" s="10"/>
      <c r="C31" s="10"/>
    </row>
    <row r="32" spans="1:3" ht="15">
      <c r="A32" s="8"/>
      <c r="B32" s="10"/>
      <c r="C32" s="10"/>
    </row>
    <row r="33" spans="1:3" ht="15">
      <c r="A33" s="8"/>
      <c r="B33" s="10"/>
      <c r="C33" s="10"/>
    </row>
    <row r="34" spans="1:3" ht="15">
      <c r="A34" s="8"/>
      <c r="B34" s="10"/>
      <c r="C34" s="10"/>
    </row>
    <row r="35" spans="1:3" ht="15">
      <c r="A35" s="8"/>
      <c r="B35" s="10"/>
      <c r="C35" s="10"/>
    </row>
    <row r="36" spans="1:3" ht="15">
      <c r="A36" s="8"/>
      <c r="B36" s="10"/>
      <c r="C36" s="10"/>
    </row>
    <row r="37" spans="1:3" ht="15">
      <c r="A37" s="8"/>
      <c r="B37" s="10"/>
      <c r="C37" s="10"/>
    </row>
    <row r="38" spans="1:3" ht="15">
      <c r="A38" s="8"/>
      <c r="B38" s="10"/>
      <c r="C38" s="10"/>
    </row>
    <row r="39" spans="1:3" ht="15">
      <c r="A39" s="8"/>
      <c r="B39" s="10"/>
      <c r="C39" s="10"/>
    </row>
    <row r="40" spans="1:3" ht="15">
      <c r="A40" s="8"/>
      <c r="B40" s="10"/>
      <c r="C40" s="10"/>
    </row>
    <row r="41" spans="1:3" ht="15">
      <c r="A41" s="8"/>
      <c r="B41" s="10"/>
      <c r="C41" s="10"/>
    </row>
    <row r="42" spans="1:3" ht="15">
      <c r="A42" s="8"/>
      <c r="B42" s="10"/>
      <c r="C42" s="10"/>
    </row>
    <row r="43" spans="1:3" ht="15">
      <c r="A43" s="8"/>
      <c r="B43" s="10"/>
      <c r="C43" s="10"/>
    </row>
    <row r="44" spans="1:3" ht="15">
      <c r="A44" s="8"/>
      <c r="B44" s="10"/>
      <c r="C44" s="10"/>
    </row>
    <row r="45" spans="1:3" ht="15">
      <c r="A45" s="8"/>
      <c r="B45" s="10"/>
      <c r="C45" s="10"/>
    </row>
    <row r="46" spans="1:3" ht="15">
      <c r="A46" s="8"/>
      <c r="B46" s="10"/>
      <c r="C46" s="10"/>
    </row>
    <row r="47" spans="1:3" ht="15">
      <c r="A47" s="8"/>
      <c r="B47" s="10"/>
      <c r="C47" s="10"/>
    </row>
    <row r="48" spans="1:3" ht="15">
      <c r="A48" s="8"/>
      <c r="B48" s="10"/>
      <c r="C48" s="10"/>
    </row>
    <row r="49" spans="1:3" ht="15">
      <c r="A49" s="8"/>
      <c r="B49" s="10"/>
      <c r="C49" s="10"/>
    </row>
    <row r="50" spans="1:3" ht="15">
      <c r="A50" s="8"/>
      <c r="B50" s="10"/>
      <c r="C50" s="10"/>
    </row>
    <row r="51" spans="1:3" ht="15">
      <c r="A51" s="8"/>
      <c r="B51" s="10"/>
      <c r="C51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Evgeniy</cp:lastModifiedBy>
  <cp:lastPrinted>2017-09-06T08:56:03Z</cp:lastPrinted>
  <dcterms:created xsi:type="dcterms:W3CDTF">2017-09-05T18:45:48Z</dcterms:created>
  <dcterms:modified xsi:type="dcterms:W3CDTF">2017-09-06T12:33:03Z</dcterms:modified>
  <cp:category/>
  <cp:version/>
  <cp:contentType/>
  <cp:contentStatus/>
</cp:coreProperties>
</file>