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08" yWindow="65356" windowWidth="7788" windowHeight="12444" activeTab="0"/>
  </bookViews>
  <sheets>
    <sheet name="Заявление" sheetId="1" r:id="rId1"/>
  </sheets>
  <definedNames>
    <definedName name="_xlnm.Print_Area" localSheetId="0">'Заявление'!$A$1:$M$50</definedName>
  </definedNames>
  <calcPr fullCalcOnLoad="1"/>
</workbook>
</file>

<file path=xl/sharedStrings.xml><?xml version="1.0" encoding="utf-8"?>
<sst xmlns="http://schemas.openxmlformats.org/spreadsheetml/2006/main" count="73" uniqueCount="60">
  <si>
    <t>ЗАЯВЛЕНИЕ</t>
  </si>
  <si>
    <t>на выплату пособий, в том числе:</t>
  </si>
  <si>
    <t>– по временной нетрудоспособности</t>
  </si>
  <si>
    <t xml:space="preserve">– по беременности и родам </t>
  </si>
  <si>
    <t>– по уходу за ребенком до 1,5 лет</t>
  </si>
  <si>
    <t>– при рождении ребенка</t>
  </si>
  <si>
    <t>– на погребение</t>
  </si>
  <si>
    <t>– оплата дополнительных дней по</t>
  </si>
  <si>
    <t xml:space="preserve">   уходу за детьми-инвалидами</t>
  </si>
  <si>
    <t>– единовременное пособие женщинам,</t>
  </si>
  <si>
    <t xml:space="preserve">   вставшим на учет в ранние сроки беременности</t>
  </si>
  <si>
    <t>на оздоровление детей, в том числе:</t>
  </si>
  <si>
    <t>– детские оздоровительные лагеря</t>
  </si>
  <si>
    <t>– санаторные оздоровительные лагеря</t>
  </si>
  <si>
    <t xml:space="preserve">   круглогодичного действия</t>
  </si>
  <si>
    <t>Денежные средства просим перечислить по следующим реквизитам:</t>
  </si>
  <si>
    <t>ИНН/КПП</t>
  </si>
  <si>
    <t>Получатель</t>
  </si>
  <si>
    <t>Банк</t>
  </si>
  <si>
    <t>БИК</t>
  </si>
  <si>
    <t>Расчетный счет</t>
  </si>
  <si>
    <t>Лицевой счет</t>
  </si>
  <si>
    <t>Кор/счет</t>
  </si>
  <si>
    <t>Рег. № страхователя</t>
  </si>
  <si>
    <t>Приложения:</t>
  </si>
  <si>
    <t>– расчетная ведомость за</t>
  </si>
  <si>
    <t>– подлинники и копии документов, подтверждающих обоснованность и</t>
  </si>
  <si>
    <t>Директору Филиала №2 ГУ ПРО ФСС РФ</t>
  </si>
  <si>
    <t>(цифрами и прописью)</t>
  </si>
  <si>
    <t xml:space="preserve">     На выделение средств в сумме</t>
  </si>
  <si>
    <t>руб.</t>
  </si>
  <si>
    <t>(Форма 4-ФСС РФ),</t>
  </si>
  <si>
    <t>Директор</t>
  </si>
  <si>
    <t>Гл. бухгалтер</t>
  </si>
  <si>
    <t>М.П.</t>
  </si>
  <si>
    <t>правильность расходов, в том числе:</t>
  </si>
  <si>
    <t>– за 1 реб</t>
  </si>
  <si>
    <t>– за 2 реб</t>
  </si>
  <si>
    <t>3 месяца</t>
  </si>
  <si>
    <t>6 месяцев</t>
  </si>
  <si>
    <t>9 месяцев</t>
  </si>
  <si>
    <t>12 месяцев</t>
  </si>
  <si>
    <t>зачтена сумма начисленных, но неуплаченных взносов</t>
  </si>
  <si>
    <t>До 7 разрядов</t>
  </si>
  <si>
    <t>Вход</t>
  </si>
  <si>
    <t>Выход</t>
  </si>
  <si>
    <t>ИП Иванов И.И.</t>
  </si>
  <si>
    <t>ИНН 000000000000</t>
  </si>
  <si>
    <t>ОГРН 000000000000000</t>
  </si>
  <si>
    <t>т. 00-00-00</t>
  </si>
  <si>
    <t>Индивидуальный предприниматель Иванов Иван Иванович</t>
  </si>
  <si>
    <t>000000000</t>
  </si>
  <si>
    <t>00000000000000000000</t>
  </si>
  <si>
    <t>0000000000</t>
  </si>
  <si>
    <t>ул. Чехова, д.00, кв.00</t>
  </si>
  <si>
    <t>/Иванов И.И./</t>
  </si>
  <si>
    <t>Юрид. адрес: 000000, г. Пенза,</t>
  </si>
  <si>
    <t>2015 г.</t>
  </si>
  <si>
    <t xml:space="preserve">000000000000/ </t>
  </si>
  <si>
    <t>ОАО Банк «Наш банк»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</si>
</sst>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#,##0.00&quot;р.&quot;"/>
    <numFmt numFmtId="177" formatCode="0.0"/>
    <numFmt numFmtId="178" formatCode="mmmm\ yy"/>
    <numFmt numFmtId="179" formatCode="0.0000"/>
    <numFmt numFmtId="180" formatCode="0000"/>
    <numFmt numFmtId="181" formatCode="0000000"/>
    <numFmt numFmtId="182" formatCode="00"/>
    <numFmt numFmtId="183" formatCode="000000000"/>
    <numFmt numFmtId="184" formatCode="d/m"/>
    <numFmt numFmtId="185" formatCode="d/m/yyyy"/>
    <numFmt numFmtId="186" formatCode="0.00000"/>
    <numFmt numFmtId="187" formatCode="[$-FC19]d\ mmmm\ yyyy\ &quot;г.&quot;"/>
    <numFmt numFmtId="188" formatCode="0.0%"/>
    <numFmt numFmtId="189" formatCode="dd/mm/yy"/>
    <numFmt numFmtId="190" formatCode="#######.00"/>
    <numFmt numFmtId="191" formatCode="mmm/yyyy"/>
    <numFmt numFmtId="192" formatCode="[$€-2]\ ###,000_);[Red]\([$€-2]\ ###,000\)"/>
    <numFmt numFmtId="193" formatCode="dd/mm/yy;@"/>
    <numFmt numFmtId="194" formatCode="yyyy\ &quot;г.&quot;"/>
  </numFmts>
  <fonts count="42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4" fontId="1" fillId="33" borderId="0" xfId="0" applyNumberFormat="1" applyFont="1" applyFill="1" applyAlignment="1">
      <alignment/>
    </xf>
    <xf numFmtId="0" fontId="0" fillId="34" borderId="10" xfId="0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90" fontId="0" fillId="0" borderId="11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/>
      <protection/>
    </xf>
    <xf numFmtId="4" fontId="5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 applyProtection="1">
      <alignment horizontal="center"/>
      <protection locked="0"/>
    </xf>
    <xf numFmtId="194" fontId="5" fillId="35" borderId="13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7" fillId="35" borderId="0" xfId="0" applyFont="1" applyFill="1" applyBorder="1" applyAlignment="1">
      <alignment horizontal="left" vertical="top" wrapText="1"/>
    </xf>
    <xf numFmtId="14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horizontal="right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workbookViewId="0" topLeftCell="A1">
      <selection activeCell="D1" sqref="D1"/>
    </sheetView>
  </sheetViews>
  <sheetFormatPr defaultColWidth="9.125" defaultRowHeight="12.75"/>
  <cols>
    <col min="1" max="1" width="7.50390625" style="1" customWidth="1"/>
    <col min="2" max="2" width="5.375" style="1" customWidth="1"/>
    <col min="3" max="3" width="3.875" style="1" customWidth="1"/>
    <col min="4" max="4" width="4.50390625" style="1" customWidth="1"/>
    <col min="5" max="5" width="2.50390625" style="1" customWidth="1"/>
    <col min="6" max="6" width="4.50390625" style="1" customWidth="1"/>
    <col min="7" max="7" width="2.375" style="1" customWidth="1"/>
    <col min="8" max="8" width="5.00390625" style="1" customWidth="1"/>
    <col min="9" max="9" width="10.50390625" style="1" customWidth="1"/>
    <col min="10" max="10" width="7.625" style="1" customWidth="1"/>
    <col min="11" max="11" width="9.125" style="1" customWidth="1"/>
    <col min="12" max="12" width="11.50390625" style="1" customWidth="1"/>
    <col min="13" max="14" width="9.125" style="1" customWidth="1"/>
    <col min="15" max="16" width="9.125" style="1" hidden="1" customWidth="1"/>
    <col min="17" max="16384" width="9.125" style="1" customWidth="1"/>
  </cols>
  <sheetData>
    <row r="1" spans="1:16" ht="12.7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 t="s">
        <v>27</v>
      </c>
      <c r="O1" s="20" t="s">
        <v>43</v>
      </c>
      <c r="P1" s="21"/>
    </row>
    <row r="2" spans="1:16" ht="12.7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8" t="s">
        <v>44</v>
      </c>
      <c r="P2" s="9">
        <f>IF(I8&lt;0,0,I8)</f>
        <v>0</v>
      </c>
    </row>
    <row r="3" spans="1:16" ht="12.7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0">
        <f>IF(LEN(O7)&gt;9,VALUE(MID(O7,LEN(O7)-9,1)),0)</f>
        <v>0</v>
      </c>
      <c r="P3" s="11">
        <f>IF(O3=0,"",CHOOSE(O3,"один миллион ","два миллиона ","три миллиона ","четыре миллиона ","пять миллионов ","шесть миллионов ","семь миллионов ","восемь миллионов ","девять миллионов "))</f>
      </c>
    </row>
    <row r="4" spans="1:16" ht="12.75">
      <c r="A4" s="2" t="s">
        <v>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0">
        <f>IF(LEN(O7)&gt;8,VALUE(MID(O7,LEN(O7)-8,1)),0)</f>
        <v>0</v>
      </c>
      <c r="P4" s="11">
        <f>IF(O4=0,"",CHOOSE(O4,"сто ","двести ","триста ","четыреста ","пятьсот ","шестьсот ","семьсот ","восемьсот ","девятьсот "))</f>
      </c>
    </row>
    <row r="5" spans="1:16" ht="12.75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0">
        <f>IF(LEN(O7)&gt;7,VALUE(MID(O7,LEN(O7)-7,1)),0)</f>
        <v>0</v>
      </c>
      <c r="P5" s="11">
        <f>IF(AND(O5=1,O6=0),"десять ",IF(O5=0,"",CHOOSE(O5,CHOOSE(O6,"одиннадцать ","двенадцать ","тринадцать ","четырнадцать ","пятнадцать ","шестнадцать ","семнадцать ","восемнадцать ","девятнадцать "),"двадцать ","тридцать ","сорок ","пятьдесят ","шестьдесят ","семьдесят ","восемьдесят ","девяносто ")))</f>
      </c>
    </row>
    <row r="6" spans="1:16" ht="12.75">
      <c r="A6" s="2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0">
        <f>IF(LEN(O7)&gt;6,VALUE(MID(O7,LEN(O7)-6,1)),0)</f>
        <v>0</v>
      </c>
      <c r="P6" s="11">
        <f>IF(OR(O5=1,O6=0),"",CHOOSE(O6,"одна ","две ","три ","четыре ","пять ","шесть ","семь ","восемь ","девять "))</f>
      </c>
    </row>
    <row r="7" spans="1:16" ht="25.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O7" s="12" t="str">
        <f>FIXED(P2,2,1)</f>
        <v>0,00</v>
      </c>
      <c r="P7" s="11">
        <f>IF(SUM(O3:O6)=0,"",CHOOSE(IF(AND(O5&lt;&gt;1,O6=1),1,IF(AND(O5&lt;&gt;1,O6&gt;1,O6&lt;5),2,3)),"тысяча ","тысячи ","тысяч "))</f>
      </c>
    </row>
    <row r="8" spans="1:16" ht="25.5" customHeight="1">
      <c r="A8" s="2" t="s">
        <v>29</v>
      </c>
      <c r="B8" s="2"/>
      <c r="C8" s="2"/>
      <c r="D8" s="2"/>
      <c r="E8" s="2"/>
      <c r="F8" s="2"/>
      <c r="G8" s="2"/>
      <c r="H8" s="3"/>
      <c r="I8" s="25">
        <f>SUM(L12:L26)-L28</f>
        <v>0</v>
      </c>
      <c r="J8" s="25"/>
      <c r="K8" s="25"/>
      <c r="L8" s="25"/>
      <c r="M8" s="25"/>
      <c r="O8" s="10">
        <f>IF(LEN(O7)&gt;5,VALUE(MID(O7,LEN(O7)-5,1)),0)</f>
        <v>0</v>
      </c>
      <c r="P8" s="11">
        <f>IF(O8=0,"",CHOOSE(O8,"сто ","двести ","триста ","четыреста ","пятьсот ","шестьсот ","семьсот ","восемьсот ","девятьсот "))</f>
      </c>
    </row>
    <row r="9" spans="1:16" ht="12.75" customHeight="1">
      <c r="A9" s="2"/>
      <c r="B9" s="2"/>
      <c r="C9" s="2"/>
      <c r="D9" s="2"/>
      <c r="E9" s="2"/>
      <c r="F9" s="2"/>
      <c r="G9" s="2"/>
      <c r="H9" s="32" t="s">
        <v>28</v>
      </c>
      <c r="I9" s="32"/>
      <c r="J9" s="32"/>
      <c r="K9" s="32"/>
      <c r="L9" s="32"/>
      <c r="M9" s="32"/>
      <c r="O9" s="10">
        <f>IF(LEN(O7)&gt;4,VALUE(MID(O7,LEN(O7)-4,1)),0)</f>
        <v>0</v>
      </c>
      <c r="P9" s="11">
        <f>IF(AND(O9=1,O10=0),"десять ",IF(O9=0,"",CHOOSE(O9,CHOOSE(O10,"одиннадцать ","двенадцать ","тринадцать ","четырнадцать ","пятнадцать ","шестнадцать ","семнадцать ","восемнадцать ","девятнадцать "),"двадцать ","тридцать ","сорок ","пятьдесят ","шестьдесят ","семьдесят ","восемьдесят ","девяносто ")))</f>
      </c>
    </row>
    <row r="10" spans="1:16" ht="12.75">
      <c r="A10" s="26" t="str">
        <f>P14</f>
        <v>Ноль рублей 00 копеек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O10" s="10">
        <f>IF(LEN(O7)&gt;3,VALUE(MID(O7,LEN(O7)-3,1)),0)</f>
        <v>0</v>
      </c>
      <c r="P10" s="11">
        <f>IF(OR(O9=1,O10=0),"",CHOOSE(O10,"один ","два ","три ","четыре ","пять ","шесть ","семь ","восемь ","девять "))</f>
      </c>
    </row>
    <row r="11" spans="1:16" ht="18.75" customHeight="1">
      <c r="A11" s="2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10" t="str">
        <f>IF(LEN(O7)&gt;10,"ошибка: превышение разрядности числа!",P3&amp;P4&amp;P5&amp;P6&amp;P7&amp;P8&amp;P9&amp;P10&amp;P11&amp;P12&amp;P13)</f>
        <v>ноль рублей 00 копеек</v>
      </c>
      <c r="P11" s="11" t="str">
        <f>IF(SUM(O3:O6,O8:O10)=0,"ноль рублей ",CHOOSE(IF(AND(O9&lt;&gt;1,O10=1),1,IF(AND(O9&lt;&gt;1,O10&gt;1,O10&lt;5),2,3)),"рубль ","рубля ","рублей "))</f>
        <v>ноль рублей </v>
      </c>
    </row>
    <row r="12" spans="1:16" ht="12.75">
      <c r="A12" s="2"/>
      <c r="B12" s="2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15"/>
      <c r="M12" s="2" t="s">
        <v>30</v>
      </c>
      <c r="O12" s="10">
        <f>IF(LEN(O7)&gt;1,VALUE(MID(O7,LEN(O7)-1,1)),0)</f>
        <v>0</v>
      </c>
      <c r="P12" s="11" t="str">
        <f>CONCATENATE(O12,O13," ")</f>
        <v>00 </v>
      </c>
    </row>
    <row r="13" spans="1:16" ht="12.75">
      <c r="A13" s="2"/>
      <c r="B13" s="2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15"/>
      <c r="M13" s="2" t="s">
        <v>30</v>
      </c>
      <c r="O13" s="10">
        <f>VALUE(RIGHT(O7,1))</f>
        <v>0</v>
      </c>
      <c r="P13" s="11" t="str">
        <f>CHOOSE(IF(AND(O12&lt;&gt;1,O13=1),1,IF(AND(O12&lt;&gt;1,O13&gt;1,O13&lt;5),2,3)),"копейка","копейки","копеек")</f>
        <v>копеек</v>
      </c>
    </row>
    <row r="14" spans="1:16" ht="12.75">
      <c r="A14" s="2"/>
      <c r="B14" s="2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18"/>
      <c r="M14" s="2"/>
      <c r="O14" s="13" t="s">
        <v>45</v>
      </c>
      <c r="P14" s="14" t="str">
        <f>REPLACE(O11,1,1,UPPER(LEFT(O11,1)))</f>
        <v>Ноль рублей 00 копеек</v>
      </c>
    </row>
    <row r="15" spans="1:16" ht="12.75">
      <c r="A15" s="2"/>
      <c r="B15" s="2" t="s">
        <v>36</v>
      </c>
      <c r="C15" s="2"/>
      <c r="D15" s="2"/>
      <c r="E15" s="2"/>
      <c r="F15" s="2"/>
      <c r="G15" s="2"/>
      <c r="H15" s="2"/>
      <c r="I15" s="2"/>
      <c r="J15" s="2"/>
      <c r="K15" s="2"/>
      <c r="L15" s="15"/>
      <c r="M15" s="2" t="s">
        <v>30</v>
      </c>
      <c r="O15" s="14">
        <f>IF(LEN(O7)&gt;10,"ошибка: превышение разрядности числа!",P3&amp;P4&amp;P5&amp;P6&amp;P7&amp;P8&amp;P9&amp;P10)</f>
      </c>
      <c r="P15" s="14">
        <f>REPLACE(O15,1,1,UPPER(LEFT(O15,1)))</f>
      </c>
    </row>
    <row r="16" spans="1:13" ht="12.7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15"/>
      <c r="M16" s="2" t="s">
        <v>30</v>
      </c>
    </row>
    <row r="17" spans="1:13" ht="12.75">
      <c r="A17" s="2"/>
      <c r="B17" s="2" t="s">
        <v>5</v>
      </c>
      <c r="C17" s="2"/>
      <c r="D17" s="2"/>
      <c r="E17" s="2"/>
      <c r="F17" s="2"/>
      <c r="G17" s="2"/>
      <c r="H17" s="2"/>
      <c r="I17" s="2"/>
      <c r="J17" s="2"/>
      <c r="K17" s="2"/>
      <c r="L17" s="15"/>
      <c r="M17" s="2" t="s">
        <v>30</v>
      </c>
    </row>
    <row r="18" spans="1:13" ht="12.75">
      <c r="A18" s="2"/>
      <c r="B18" s="2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15"/>
      <c r="M18" s="2" t="s">
        <v>30</v>
      </c>
    </row>
    <row r="19" spans="1:13" ht="12.75">
      <c r="A19" s="2"/>
      <c r="B19" s="2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19"/>
      <c r="M19" s="2"/>
    </row>
    <row r="20" spans="1:13" ht="12.75">
      <c r="A20" s="2"/>
      <c r="B20" s="2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15"/>
      <c r="M20" s="2" t="s">
        <v>30</v>
      </c>
    </row>
    <row r="21" spans="1:15" ht="12.75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19"/>
      <c r="M21" s="2"/>
      <c r="O21" s="1" t="s">
        <v>38</v>
      </c>
    </row>
    <row r="22" spans="1:15" ht="12.75">
      <c r="A22" s="2"/>
      <c r="B22" s="2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15"/>
      <c r="M22" s="2" t="s">
        <v>30</v>
      </c>
      <c r="O22" s="1" t="s">
        <v>39</v>
      </c>
    </row>
    <row r="23" spans="1:15" ht="12.75">
      <c r="A23" s="2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9"/>
      <c r="M23" s="2"/>
      <c r="O23" s="1" t="s">
        <v>40</v>
      </c>
    </row>
    <row r="24" spans="1:15" ht="12.75">
      <c r="A24" s="2"/>
      <c r="B24" s="2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15"/>
      <c r="M24" s="2" t="s">
        <v>30</v>
      </c>
      <c r="O24" s="1" t="s">
        <v>41</v>
      </c>
    </row>
    <row r="25" spans="1:13" ht="12.75">
      <c r="A25" s="2"/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19"/>
      <c r="M25" s="2"/>
    </row>
    <row r="26" spans="1:13" ht="12.75">
      <c r="A26" s="2"/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15"/>
      <c r="M26" s="2" t="s">
        <v>30</v>
      </c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8"/>
      <c r="M27" s="2"/>
    </row>
    <row r="28" spans="1:13" ht="12.75">
      <c r="A28" s="2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5"/>
      <c r="M28" s="2" t="s">
        <v>30</v>
      </c>
    </row>
    <row r="29" spans="1:15" ht="25.5" customHeight="1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7" t="str">
        <f ca="1">YEAR(TODAY()-365*2)&amp;" г."</f>
        <v>2013 г.</v>
      </c>
    </row>
    <row r="30" spans="1:15" ht="12.75">
      <c r="A30" s="2"/>
      <c r="B30" s="2" t="s">
        <v>16</v>
      </c>
      <c r="C30" s="4"/>
      <c r="D30" s="28" t="s">
        <v>58</v>
      </c>
      <c r="E30" s="28"/>
      <c r="F30" s="28"/>
      <c r="G30" s="28"/>
      <c r="H30" s="28"/>
      <c r="I30" s="28"/>
      <c r="J30" s="28"/>
      <c r="K30" s="28"/>
      <c r="L30" s="28"/>
      <c r="M30" s="28"/>
      <c r="O30" s="7" t="str">
        <f ca="1">YEAR(TODAY()-365)&amp;" г."</f>
        <v>2014 г.</v>
      </c>
    </row>
    <row r="31" spans="1:15" ht="12.75">
      <c r="A31" s="2"/>
      <c r="B31" s="2" t="s">
        <v>17</v>
      </c>
      <c r="C31" s="4"/>
      <c r="D31" s="4"/>
      <c r="E31" s="27" t="s">
        <v>50</v>
      </c>
      <c r="F31" s="27"/>
      <c r="G31" s="27"/>
      <c r="H31" s="27"/>
      <c r="I31" s="27"/>
      <c r="J31" s="27"/>
      <c r="K31" s="27"/>
      <c r="L31" s="27"/>
      <c r="M31" s="27"/>
      <c r="O31" s="7" t="str">
        <f ca="1">YEAR(TODAY())&amp;" г."</f>
        <v>2015 г.</v>
      </c>
    </row>
    <row r="32" spans="1:15" ht="12.75">
      <c r="A32" s="2"/>
      <c r="B32" s="2" t="s">
        <v>18</v>
      </c>
      <c r="C32" s="28" t="s">
        <v>59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O32" s="7" t="str">
        <f ca="1">YEAR(TODAY()+365)&amp;" г."</f>
        <v>2016 г.</v>
      </c>
    </row>
    <row r="33" spans="1:15" ht="12.75">
      <c r="A33" s="2"/>
      <c r="B33" s="2" t="s">
        <v>19</v>
      </c>
      <c r="C33" s="27" t="s">
        <v>51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O33" s="7" t="str">
        <f ca="1">YEAR(TODAY()+365*2)&amp;" г."</f>
        <v>2017 г.</v>
      </c>
    </row>
    <row r="34" spans="1:13" ht="12.75">
      <c r="A34" s="2"/>
      <c r="B34" s="2" t="s">
        <v>20</v>
      </c>
      <c r="C34" s="4"/>
      <c r="D34" s="4"/>
      <c r="E34" s="4"/>
      <c r="F34" s="27" t="s">
        <v>52</v>
      </c>
      <c r="G34" s="27"/>
      <c r="H34" s="27"/>
      <c r="I34" s="27"/>
      <c r="J34" s="27"/>
      <c r="K34" s="27"/>
      <c r="L34" s="27"/>
      <c r="M34" s="27"/>
    </row>
    <row r="35" spans="1:13" ht="12.75">
      <c r="A35" s="2"/>
      <c r="B35" s="2" t="s">
        <v>21</v>
      </c>
      <c r="C35" s="4"/>
      <c r="D35" s="4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"/>
      <c r="B36" s="2" t="s">
        <v>22</v>
      </c>
      <c r="C36" s="4"/>
      <c r="D36" s="28" t="s">
        <v>52</v>
      </c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2"/>
      <c r="B37" s="2" t="s">
        <v>23</v>
      </c>
      <c r="C37" s="5"/>
      <c r="D37" s="5"/>
      <c r="E37" s="5"/>
      <c r="F37" s="5"/>
      <c r="G37" s="31" t="s">
        <v>53</v>
      </c>
      <c r="H37" s="31"/>
      <c r="I37" s="31"/>
      <c r="J37" s="31"/>
      <c r="K37" s="5"/>
      <c r="L37" s="5"/>
      <c r="M37" s="5"/>
    </row>
    <row r="38" spans="1:13" ht="25.5" customHeight="1">
      <c r="A38" s="2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 t="s">
        <v>25</v>
      </c>
      <c r="C39" s="2"/>
      <c r="D39" s="2"/>
      <c r="E39" s="2"/>
      <c r="F39" s="2"/>
      <c r="G39" s="2"/>
      <c r="H39" s="2"/>
      <c r="I39" s="16" t="s">
        <v>38</v>
      </c>
      <c r="J39" s="17" t="s">
        <v>57</v>
      </c>
      <c r="K39" s="2" t="s">
        <v>31</v>
      </c>
      <c r="L39" s="2"/>
      <c r="M39" s="2"/>
    </row>
    <row r="40" spans="1:13" ht="12.75">
      <c r="A40" s="2"/>
      <c r="B40" s="2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30" t="s">
        <v>35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 customHeight="1">
      <c r="A42" s="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2.75">
      <c r="A43" s="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38.25" customHeight="1">
      <c r="A45" s="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2"/>
      <c r="B46" s="2" t="s">
        <v>32</v>
      </c>
      <c r="C46" s="2"/>
      <c r="D46" s="2"/>
      <c r="E46" s="2"/>
      <c r="F46" s="2"/>
      <c r="G46" s="2"/>
      <c r="H46" s="2"/>
      <c r="I46" s="2"/>
      <c r="J46" s="2" t="s">
        <v>55</v>
      </c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 t="s">
        <v>33</v>
      </c>
      <c r="C48" s="2"/>
      <c r="D48" s="2"/>
      <c r="E48" s="2"/>
      <c r="F48" s="2"/>
      <c r="G48" s="2"/>
      <c r="H48" s="2"/>
      <c r="I48" s="2"/>
      <c r="J48" s="2" t="s">
        <v>55</v>
      </c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6" t="s">
        <v>34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3">
        <v>42104</v>
      </c>
      <c r="M50" s="24"/>
    </row>
  </sheetData>
  <sheetProtection/>
  <mergeCells count="16">
    <mergeCell ref="D36:M36"/>
    <mergeCell ref="G37:J37"/>
    <mergeCell ref="E31:M31"/>
    <mergeCell ref="C32:M32"/>
    <mergeCell ref="C33:M33"/>
    <mergeCell ref="H9:M9"/>
    <mergeCell ref="O1:P1"/>
    <mergeCell ref="B42:M45"/>
    <mergeCell ref="L50:M50"/>
    <mergeCell ref="I8:M8"/>
    <mergeCell ref="A10:M10"/>
    <mergeCell ref="F34:M34"/>
    <mergeCell ref="E35:M35"/>
    <mergeCell ref="A7:M7"/>
    <mergeCell ref="B41:M41"/>
    <mergeCell ref="D30:M30"/>
  </mergeCells>
  <dataValidations count="2">
    <dataValidation type="list" allowBlank="1" showInputMessage="1" showErrorMessage="1" sqref="I39">
      <formula1>$O$21:$O$24</formula1>
    </dataValidation>
    <dataValidation type="list" allowBlank="1" showInputMessage="1" showErrorMessage="1" sqref="J39">
      <formula1>$O$29:$O$33</formula1>
    </dataValidation>
  </dataValidations>
  <printOptions/>
  <pageMargins left="1.19" right="0.4" top="0.58" bottom="0.89" header="0.56" footer="0.89"/>
  <pageSetup horizontalDpi="600" verticalDpi="600" orientation="portrait" paperSize="9" r:id="rId1"/>
  <ignoredErrors>
    <ignoredError sqref="I8" unlockedFormula="1"/>
    <ignoredError sqref="C33 F34 D36 G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cp:lastPrinted>2013-07-02T10:17:17Z</cp:lastPrinted>
  <dcterms:created xsi:type="dcterms:W3CDTF">2006-04-20T12:09:36Z</dcterms:created>
  <dcterms:modified xsi:type="dcterms:W3CDTF">2015-09-23T06:52:56Z</dcterms:modified>
  <cp:category/>
  <cp:version/>
  <cp:contentType/>
  <cp:contentStatus/>
</cp:coreProperties>
</file>